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C07C1282-3B2B-4F59-AC66-7DFB4F77DE8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  <definedName name="_xlnm.Print_Area" localSheetId="0">COG!$A$1:$G$95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<sst xmlns="http://schemas.openxmlformats.org/spreadsheetml/2006/main" count="83" uniqueCount="83">
  <si>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</si>
  <si>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</si>
  <si>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</si>
  <si>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</si>
  <si>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</si>
  <si>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</si>
  <si>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</si>
  <si>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</si>
  <si>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</si>
  <si>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</si>
  <si>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</si>
  <si>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</si>
  <si>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</si>
  <si>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</si>
  <si>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</si>
  <si>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</si>
  <si>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</si>
  <si>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</si>
  <si>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</si>
  <si>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</si>
  <si>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</si>
  <si>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</si>
  <si>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</si>
  <si>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</si>
  <si>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</si>
  <si>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</si>
  <si>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</si>
  <si>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</si>
  <si>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</si>
  <si>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</si>
  <si>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</si>
  <si>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</si>
  <si>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</si>
  <si>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</si>
  <si>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</si>
  <si>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</si>
  <si>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</si>
  <si>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</si>
  <si>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</si>
  <si>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</si>
  <si>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</si>
  <si>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</si>
  <si>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</si>
  <si>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</si>
  <si>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</si>
  <si>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</si>
  <si>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</si>
  <si>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</si>
  <si>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</si>
  <si>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</si>
  <si>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</si>
  <si>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</si>
  <si>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</si>
  <si>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</si>
  <si>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</si>
  <si>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</si>
  <si>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</si>
  <si>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</si>
  <si>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</si>
  <si>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</si>
  <si>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</si>
  <si>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</si>
  <si>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</si>
  <si>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</si>
  <si>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</si>
  <si>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</si>
  <si>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</si>
  <si>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</si>
  <si>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</si>
  <si>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</si>
  <si>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</si>
  <si>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</si>
  <si>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</si>
  <si>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</si>
  <si>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</si>
  <si>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</si>
  <si>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</si>
  <si>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</si>
  <si>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</si>
  <si>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</si>
  <si>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</si>
  <si>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</si>
  <si>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 FELIPE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</si>
</sst>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5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70.5" customHeight="1" x14ac:dyDescent="0.2">
      <c r="A1" s="18" t="s">
        <v>82</v>
      </c>
      <c r="B1" s="19"/>
      <c r="C1" s="19"/>
      <c r="D1" s="19"/>
      <c r="E1" s="19"/>
      <c r="F1" s="19"/>
      <c r="G1" s="20"/>
    </row>
    <row r="2" spans="1:8" x14ac:dyDescent="0.2">
      <c r="A2" s="12"/>
      <c r="B2" s="18" t="s">
        <v>14</v>
      </c>
      <c r="C2" s="19"/>
      <c r="D2" s="19"/>
      <c r="E2" s="19"/>
      <c r="F2" s="20"/>
      <c r="G2" s="21" t="s">
        <v>13</v>
      </c>
    </row>
    <row r="3" spans="1:8" ht="24.95" customHeight="1" x14ac:dyDescent="0.2">
      <c r="A3" s="13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2"/>
    </row>
    <row r="4" spans="1:8" x14ac:dyDescent="0.2">
      <c r="A4" s="4" t="s">
        <v>15</v>
      </c>
      <c r="B4" s="9">
        <f>SUM(B5:B11)</f>
        <v>147650716.29999998</v>
      </c>
      <c r="C4" s="9">
        <f>SUM(C5:C11)</f>
        <v>587020.57000000018</v>
      </c>
      <c r="D4" s="9">
        <f>B4+C4</f>
        <v>148237736.86999997</v>
      </c>
      <c r="E4" s="9">
        <f>SUM(E5:E11)</f>
        <v>145133640.87</v>
      </c>
      <c r="F4" s="9">
        <f>SUM(F5:F11)</f>
        <v>141570450.53999999</v>
      </c>
      <c r="G4" s="9">
        <f>D4-E4</f>
        <v>3104095.9999999702</v>
      </c>
    </row>
    <row r="5" spans="1:8" x14ac:dyDescent="0.2">
      <c r="A5" s="15" t="s">
        <v>19</v>
      </c>
      <c r="B5" s="6">
        <v>90232431.359999999</v>
      </c>
      <c r="C5" s="6">
        <v>-2388076.98</v>
      </c>
      <c r="D5" s="6">
        <f t="shared" ref="D5:D68" si="0">B5+C5</f>
        <v>87844354.379999995</v>
      </c>
      <c r="E5" s="6">
        <v>85839256.920000002</v>
      </c>
      <c r="F5" s="6">
        <v>85839256.920000002</v>
      </c>
      <c r="G5" s="6">
        <f t="shared" ref="G5:G68" si="1">D5-E5</f>
        <v>2005097.4599999934</v>
      </c>
      <c r="H5" s="3">
        <v>1100</v>
      </c>
    </row>
    <row r="6" spans="1:8" x14ac:dyDescent="0.2">
      <c r="A6" s="15" t="s">
        <v>20</v>
      </c>
      <c r="B6" s="6">
        <v>0</v>
      </c>
      <c r="C6" s="6">
        <v>0</v>
      </c>
      <c r="D6" s="6">
        <f t="shared" si="0"/>
        <v>0</v>
      </c>
      <c r="E6" s="6">
        <v>0</v>
      </c>
      <c r="F6" s="6">
        <v>0</v>
      </c>
      <c r="G6" s="6">
        <f t="shared" si="1"/>
        <v>0</v>
      </c>
      <c r="H6" s="3">
        <v>1200</v>
      </c>
    </row>
    <row r="7" spans="1:8" x14ac:dyDescent="0.2">
      <c r="A7" s="15" t="s">
        <v>21</v>
      </c>
      <c r="B7" s="6">
        <v>13460970.48</v>
      </c>
      <c r="C7" s="6">
        <v>-350114.02</v>
      </c>
      <c r="D7" s="6">
        <f t="shared" si="0"/>
        <v>13110856.460000001</v>
      </c>
      <c r="E7" s="6">
        <v>12815462.68</v>
      </c>
      <c r="F7" s="6">
        <v>12815462.68</v>
      </c>
      <c r="G7" s="6">
        <f t="shared" si="1"/>
        <v>295393.78000000119</v>
      </c>
      <c r="H7" s="3">
        <v>1300</v>
      </c>
    </row>
    <row r="8" spans="1:8" x14ac:dyDescent="0.2">
      <c r="A8" s="15" t="s">
        <v>1</v>
      </c>
      <c r="B8" s="6">
        <v>26038641.27</v>
      </c>
      <c r="C8" s="6">
        <v>2944711.45</v>
      </c>
      <c r="D8" s="6">
        <f t="shared" si="0"/>
        <v>28983352.719999999</v>
      </c>
      <c r="E8" s="6">
        <v>28611237.109999999</v>
      </c>
      <c r="F8" s="6">
        <v>25048046.780000001</v>
      </c>
      <c r="G8" s="6">
        <f t="shared" si="1"/>
        <v>372115.6099999994</v>
      </c>
      <c r="H8" s="3">
        <v>1400</v>
      </c>
    </row>
    <row r="9" spans="1:8" x14ac:dyDescent="0.2">
      <c r="A9" s="15" t="s">
        <v>22</v>
      </c>
      <c r="B9" s="6">
        <v>14490455.59</v>
      </c>
      <c r="C9" s="6">
        <v>482631</v>
      </c>
      <c r="D9" s="6">
        <f t="shared" si="0"/>
        <v>14973086.59</v>
      </c>
      <c r="E9" s="6">
        <v>14787931.92</v>
      </c>
      <c r="F9" s="6">
        <v>14787931.92</v>
      </c>
      <c r="G9" s="6">
        <f t="shared" si="1"/>
        <v>185154.66999999993</v>
      </c>
      <c r="H9" s="3">
        <v>1500</v>
      </c>
    </row>
    <row r="10" spans="1:8" x14ac:dyDescent="0.2">
      <c r="A10" s="15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5" t="s">
        <v>23</v>
      </c>
      <c r="B11" s="6">
        <v>3428217.6</v>
      </c>
      <c r="C11" s="6">
        <v>-102130.88</v>
      </c>
      <c r="D11" s="6">
        <f t="shared" si="0"/>
        <v>3326086.72</v>
      </c>
      <c r="E11" s="6">
        <v>3079752.24</v>
      </c>
      <c r="F11" s="6">
        <v>3079752.24</v>
      </c>
      <c r="G11" s="6">
        <f t="shared" si="1"/>
        <v>246334.47999999998</v>
      </c>
      <c r="H11" s="3">
        <v>1700</v>
      </c>
    </row>
    <row r="12" spans="1:8" x14ac:dyDescent="0.2">
      <c r="A12" s="4" t="s">
        <v>74</v>
      </c>
      <c r="B12" s="10">
        <f>SUM(B13:B21)</f>
        <v>37909853.510000005</v>
      </c>
      <c r="C12" s="10">
        <f>SUM(C13:C21)</f>
        <v>1669200.5799999998</v>
      </c>
      <c r="D12" s="10">
        <f t="shared" si="0"/>
        <v>39579054.090000004</v>
      </c>
      <c r="E12" s="10">
        <f>SUM(E13:E21)</f>
        <v>34268433.850000001</v>
      </c>
      <c r="F12" s="10">
        <f>SUM(F13:F21)</f>
        <v>34268433.850000001</v>
      </c>
      <c r="G12" s="10">
        <f t="shared" si="1"/>
        <v>5310620.2400000021</v>
      </c>
      <c r="H12" s="5">
        <v>0</v>
      </c>
    </row>
    <row r="13" spans="1:8" x14ac:dyDescent="0.2">
      <c r="A13" s="15" t="s">
        <v>24</v>
      </c>
      <c r="B13" s="6">
        <v>3455248.87</v>
      </c>
      <c r="C13" s="6">
        <v>910870.06</v>
      </c>
      <c r="D13" s="6">
        <f t="shared" si="0"/>
        <v>4366118.93</v>
      </c>
      <c r="E13" s="6">
        <v>3957871.85</v>
      </c>
      <c r="F13" s="6">
        <v>3957871.85</v>
      </c>
      <c r="G13" s="6">
        <f t="shared" si="1"/>
        <v>408247.07999999961</v>
      </c>
      <c r="H13" s="3">
        <v>2100</v>
      </c>
    </row>
    <row r="14" spans="1:8" x14ac:dyDescent="0.2">
      <c r="A14" s="15" t="s">
        <v>25</v>
      </c>
      <c r="B14" s="6">
        <v>1308259.8799999999</v>
      </c>
      <c r="C14" s="6">
        <v>-516716.25</v>
      </c>
      <c r="D14" s="6">
        <f t="shared" si="0"/>
        <v>791543.62999999989</v>
      </c>
      <c r="E14" s="6">
        <v>690584.58</v>
      </c>
      <c r="F14" s="6">
        <v>690584.58</v>
      </c>
      <c r="G14" s="6">
        <f t="shared" si="1"/>
        <v>100959.04999999993</v>
      </c>
      <c r="H14" s="3">
        <v>2200</v>
      </c>
    </row>
    <row r="15" spans="1:8" x14ac:dyDescent="0.2">
      <c r="A15" s="15" t="s">
        <v>26</v>
      </c>
      <c r="B15" s="6">
        <v>19889.36</v>
      </c>
      <c r="C15" s="6">
        <v>-9113.01</v>
      </c>
      <c r="D15" s="6">
        <f t="shared" si="0"/>
        <v>10776.35</v>
      </c>
      <c r="E15" s="6">
        <v>2610</v>
      </c>
      <c r="F15" s="6">
        <v>2610</v>
      </c>
      <c r="G15" s="6">
        <f t="shared" si="1"/>
        <v>8166.35</v>
      </c>
      <c r="H15" s="3">
        <v>2300</v>
      </c>
    </row>
    <row r="16" spans="1:8" x14ac:dyDescent="0.2">
      <c r="A16" s="15" t="s">
        <v>27</v>
      </c>
      <c r="B16" s="6">
        <v>3117292.11</v>
      </c>
      <c r="C16" s="6">
        <v>1031909.31</v>
      </c>
      <c r="D16" s="6">
        <f t="shared" si="0"/>
        <v>4149201.42</v>
      </c>
      <c r="E16" s="6">
        <v>3377868.74</v>
      </c>
      <c r="F16" s="6">
        <v>3377868.74</v>
      </c>
      <c r="G16" s="6">
        <f t="shared" si="1"/>
        <v>771332.6799999997</v>
      </c>
      <c r="H16" s="3">
        <v>2400</v>
      </c>
    </row>
    <row r="17" spans="1:8" x14ac:dyDescent="0.2">
      <c r="A17" s="15" t="s">
        <v>28</v>
      </c>
      <c r="B17" s="6">
        <v>606392</v>
      </c>
      <c r="C17" s="6">
        <v>-191961.49</v>
      </c>
      <c r="D17" s="6">
        <f t="shared" si="0"/>
        <v>414430.51</v>
      </c>
      <c r="E17" s="6">
        <v>368419.51</v>
      </c>
      <c r="F17" s="6">
        <v>368419.51</v>
      </c>
      <c r="G17" s="6">
        <f t="shared" si="1"/>
        <v>46011</v>
      </c>
      <c r="H17" s="3">
        <v>2500</v>
      </c>
    </row>
    <row r="18" spans="1:8" x14ac:dyDescent="0.2">
      <c r="A18" s="15" t="s">
        <v>29</v>
      </c>
      <c r="B18" s="6">
        <v>19367170.280000001</v>
      </c>
      <c r="C18" s="6">
        <v>956524.75</v>
      </c>
      <c r="D18" s="6">
        <f t="shared" si="0"/>
        <v>20323695.030000001</v>
      </c>
      <c r="E18" s="6">
        <v>19824736.690000001</v>
      </c>
      <c r="F18" s="6">
        <v>19824736.690000001</v>
      </c>
      <c r="G18" s="6">
        <f t="shared" si="1"/>
        <v>498958.33999999985</v>
      </c>
      <c r="H18" s="3">
        <v>2600</v>
      </c>
    </row>
    <row r="19" spans="1:8" x14ac:dyDescent="0.2">
      <c r="A19" s="15" t="s">
        <v>30</v>
      </c>
      <c r="B19" s="6">
        <v>4010317.17</v>
      </c>
      <c r="C19" s="6">
        <v>-142682.89000000001</v>
      </c>
      <c r="D19" s="6">
        <f t="shared" si="0"/>
        <v>3867634.28</v>
      </c>
      <c r="E19" s="6">
        <v>863221.68</v>
      </c>
      <c r="F19" s="6">
        <v>863221.68</v>
      </c>
      <c r="G19" s="6">
        <f t="shared" si="1"/>
        <v>3004412.5999999996</v>
      </c>
      <c r="H19" s="3">
        <v>2700</v>
      </c>
    </row>
    <row r="20" spans="1:8" x14ac:dyDescent="0.2">
      <c r="A20" s="15" t="s">
        <v>31</v>
      </c>
      <c r="B20" s="6">
        <v>1050000</v>
      </c>
      <c r="C20" s="6">
        <v>-850886.56</v>
      </c>
      <c r="D20" s="6">
        <f t="shared" si="0"/>
        <v>199113.43999999994</v>
      </c>
      <c r="E20" s="6">
        <v>199113.44</v>
      </c>
      <c r="F20" s="6">
        <v>199113.44</v>
      </c>
      <c r="G20" s="6">
        <f t="shared" si="1"/>
        <v>0</v>
      </c>
      <c r="H20" s="3">
        <v>2800</v>
      </c>
    </row>
    <row r="21" spans="1:8" x14ac:dyDescent="0.2">
      <c r="A21" s="15" t="s">
        <v>32</v>
      </c>
      <c r="B21" s="6">
        <v>4975283.84</v>
      </c>
      <c r="C21" s="6">
        <v>481256.66</v>
      </c>
      <c r="D21" s="6">
        <f t="shared" si="0"/>
        <v>5456540.5</v>
      </c>
      <c r="E21" s="6">
        <v>4984007.3600000003</v>
      </c>
      <c r="F21" s="6">
        <v>4984007.3600000003</v>
      </c>
      <c r="G21" s="6">
        <f t="shared" si="1"/>
        <v>472533.13999999966</v>
      </c>
      <c r="H21" s="3">
        <v>2900</v>
      </c>
    </row>
    <row r="22" spans="1:8" x14ac:dyDescent="0.2">
      <c r="A22" s="4" t="s">
        <v>16</v>
      </c>
      <c r="B22" s="10">
        <f>SUM(B23:B31)</f>
        <v>76714411.920000002</v>
      </c>
      <c r="C22" s="10">
        <f>SUM(C23:C31)</f>
        <v>17997358.259999998</v>
      </c>
      <c r="D22" s="10">
        <f t="shared" si="0"/>
        <v>94711770.180000007</v>
      </c>
      <c r="E22" s="10">
        <f>SUM(E23:E31)</f>
        <v>75887547.700000003</v>
      </c>
      <c r="F22" s="10">
        <f>SUM(F23:F31)</f>
        <v>75334180.700000003</v>
      </c>
      <c r="G22" s="10">
        <f t="shared" si="1"/>
        <v>18824222.480000004</v>
      </c>
      <c r="H22" s="5">
        <v>0</v>
      </c>
    </row>
    <row r="23" spans="1:8" x14ac:dyDescent="0.2">
      <c r="A23" s="15" t="s">
        <v>33</v>
      </c>
      <c r="B23" s="6">
        <v>23615789.940000001</v>
      </c>
      <c r="C23" s="6">
        <v>5883630.3600000003</v>
      </c>
      <c r="D23" s="6">
        <f t="shared" si="0"/>
        <v>29499420.300000001</v>
      </c>
      <c r="E23" s="6">
        <v>26047314.379999999</v>
      </c>
      <c r="F23" s="6">
        <v>26027908.379999999</v>
      </c>
      <c r="G23" s="6">
        <f t="shared" si="1"/>
        <v>3452105.9200000018</v>
      </c>
      <c r="H23" s="3">
        <v>3100</v>
      </c>
    </row>
    <row r="24" spans="1:8" x14ac:dyDescent="0.2">
      <c r="A24" s="15" t="s">
        <v>34</v>
      </c>
      <c r="B24" s="6">
        <v>3090847.71</v>
      </c>
      <c r="C24" s="6">
        <v>816534.41</v>
      </c>
      <c r="D24" s="6">
        <f t="shared" si="0"/>
        <v>3907382.12</v>
      </c>
      <c r="E24" s="6">
        <v>3211073.49</v>
      </c>
      <c r="F24" s="6">
        <v>3211073.49</v>
      </c>
      <c r="G24" s="6">
        <f t="shared" si="1"/>
        <v>696308.62999999989</v>
      </c>
      <c r="H24" s="3">
        <v>3200</v>
      </c>
    </row>
    <row r="25" spans="1:8" x14ac:dyDescent="0.2">
      <c r="A25" s="15" t="s">
        <v>35</v>
      </c>
      <c r="B25" s="6">
        <v>10590717.23</v>
      </c>
      <c r="C25" s="6">
        <v>7659277.6600000001</v>
      </c>
      <c r="D25" s="6">
        <f t="shared" si="0"/>
        <v>18249994.890000001</v>
      </c>
      <c r="E25" s="6">
        <v>10743677.439999999</v>
      </c>
      <c r="F25" s="6">
        <v>10743677.439999999</v>
      </c>
      <c r="G25" s="6">
        <f t="shared" si="1"/>
        <v>7506317.4500000011</v>
      </c>
      <c r="H25" s="3">
        <v>3300</v>
      </c>
    </row>
    <row r="26" spans="1:8" x14ac:dyDescent="0.2">
      <c r="A26" s="15" t="s">
        <v>36</v>
      </c>
      <c r="B26" s="6">
        <v>3982000</v>
      </c>
      <c r="C26" s="6">
        <v>910305.37</v>
      </c>
      <c r="D26" s="6">
        <f t="shared" si="0"/>
        <v>4892305.37</v>
      </c>
      <c r="E26" s="6">
        <v>3548168.44</v>
      </c>
      <c r="F26" s="6">
        <v>3548168.44</v>
      </c>
      <c r="G26" s="6">
        <f t="shared" si="1"/>
        <v>1344136.9300000002</v>
      </c>
      <c r="H26" s="3">
        <v>3400</v>
      </c>
    </row>
    <row r="27" spans="1:8" x14ac:dyDescent="0.2">
      <c r="A27" s="15" t="s">
        <v>37</v>
      </c>
      <c r="B27" s="6">
        <v>2877747.04</v>
      </c>
      <c r="C27" s="6">
        <v>-444029.89</v>
      </c>
      <c r="D27" s="6">
        <f t="shared" si="0"/>
        <v>2433717.15</v>
      </c>
      <c r="E27" s="6">
        <v>2130680.84</v>
      </c>
      <c r="F27" s="6">
        <v>2130680.84</v>
      </c>
      <c r="G27" s="6">
        <f t="shared" si="1"/>
        <v>303036.31000000006</v>
      </c>
      <c r="H27" s="3">
        <v>3500</v>
      </c>
    </row>
    <row r="28" spans="1:8" x14ac:dyDescent="0.2">
      <c r="A28" s="15" t="s">
        <v>80</v>
      </c>
      <c r="B28" s="6">
        <v>536202.91</v>
      </c>
      <c r="C28" s="6">
        <v>-44904.37</v>
      </c>
      <c r="D28" s="6">
        <f t="shared" si="0"/>
        <v>491298.54000000004</v>
      </c>
      <c r="E28" s="6">
        <v>459940.57</v>
      </c>
      <c r="F28" s="6">
        <v>459940.57</v>
      </c>
      <c r="G28" s="6">
        <f t="shared" si="1"/>
        <v>31357.97000000003</v>
      </c>
      <c r="H28" s="3">
        <v>3600</v>
      </c>
    </row>
    <row r="29" spans="1:8" x14ac:dyDescent="0.2">
      <c r="A29" s="15" t="s">
        <v>38</v>
      </c>
      <c r="B29" s="6">
        <v>169631.7</v>
      </c>
      <c r="C29" s="6">
        <v>-74156.009999999995</v>
      </c>
      <c r="D29" s="6">
        <f t="shared" si="0"/>
        <v>95475.690000000017</v>
      </c>
      <c r="E29" s="6">
        <v>46178.59</v>
      </c>
      <c r="F29" s="6">
        <v>46178.59</v>
      </c>
      <c r="G29" s="6">
        <f t="shared" si="1"/>
        <v>49297.10000000002</v>
      </c>
      <c r="H29" s="3">
        <v>3700</v>
      </c>
    </row>
    <row r="30" spans="1:8" x14ac:dyDescent="0.2">
      <c r="A30" s="15" t="s">
        <v>39</v>
      </c>
      <c r="B30" s="6">
        <v>6725000</v>
      </c>
      <c r="C30" s="6">
        <v>15070113.539999999</v>
      </c>
      <c r="D30" s="6">
        <f t="shared" si="0"/>
        <v>21795113.539999999</v>
      </c>
      <c r="E30" s="6">
        <v>21767259.91</v>
      </c>
      <c r="F30" s="6">
        <v>21766323.91</v>
      </c>
      <c r="G30" s="6">
        <f t="shared" si="1"/>
        <v>27853.629999998957</v>
      </c>
      <c r="H30" s="3">
        <v>3800</v>
      </c>
    </row>
    <row r="31" spans="1:8" x14ac:dyDescent="0.2">
      <c r="A31" s="15" t="s">
        <v>0</v>
      </c>
      <c r="B31" s="6">
        <v>25126475.390000001</v>
      </c>
      <c r="C31" s="6">
        <v>-11779412.810000001</v>
      </c>
      <c r="D31" s="6">
        <f t="shared" si="0"/>
        <v>13347062.58</v>
      </c>
      <c r="E31" s="6">
        <v>7933254.04</v>
      </c>
      <c r="F31" s="6">
        <v>7400229.04</v>
      </c>
      <c r="G31" s="6">
        <f t="shared" si="1"/>
        <v>5413808.54</v>
      </c>
      <c r="H31" s="3">
        <v>3900</v>
      </c>
    </row>
    <row r="32" spans="1:8" x14ac:dyDescent="0.2">
      <c r="A32" s="4" t="s">
        <v>75</v>
      </c>
      <c r="B32" s="10">
        <f>SUM(B33:B41)</f>
        <v>34250791.039999999</v>
      </c>
      <c r="C32" s="10">
        <f>SUM(C33:C41)</f>
        <v>40914740.18</v>
      </c>
      <c r="D32" s="10">
        <f t="shared" si="0"/>
        <v>75165531.219999999</v>
      </c>
      <c r="E32" s="10">
        <f>SUM(E33:E41)</f>
        <v>52431117.060000002</v>
      </c>
      <c r="F32" s="10">
        <f>SUM(F33:F41)</f>
        <v>52407617.060000002</v>
      </c>
      <c r="G32" s="10">
        <f t="shared" si="1"/>
        <v>22734414.159999996</v>
      </c>
      <c r="H32" s="5">
        <v>0</v>
      </c>
    </row>
    <row r="33" spans="1:8" x14ac:dyDescent="0.2">
      <c r="A33" s="15" t="s">
        <v>40</v>
      </c>
      <c r="B33" s="6">
        <v>14782935.6</v>
      </c>
      <c r="C33" s="6">
        <v>1800000</v>
      </c>
      <c r="D33" s="6">
        <f t="shared" si="0"/>
        <v>16582935.6</v>
      </c>
      <c r="E33" s="6">
        <v>16582935.6</v>
      </c>
      <c r="F33" s="6">
        <v>16582935.6</v>
      </c>
      <c r="G33" s="6">
        <f t="shared" si="1"/>
        <v>0</v>
      </c>
      <c r="H33" s="3">
        <v>4100</v>
      </c>
    </row>
    <row r="34" spans="1:8" x14ac:dyDescent="0.2">
      <c r="A34" s="15" t="s">
        <v>41</v>
      </c>
      <c r="B34" s="6">
        <v>100000</v>
      </c>
      <c r="C34" s="6">
        <v>-100000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5" t="s">
        <v>42</v>
      </c>
      <c r="B35" s="6">
        <v>0</v>
      </c>
      <c r="C35" s="6">
        <v>14211070.4</v>
      </c>
      <c r="D35" s="6">
        <f t="shared" si="0"/>
        <v>14211070.4</v>
      </c>
      <c r="E35" s="6">
        <v>11449865.4</v>
      </c>
      <c r="F35" s="6">
        <v>11449865.4</v>
      </c>
      <c r="G35" s="6">
        <f t="shared" si="1"/>
        <v>2761205</v>
      </c>
      <c r="H35" s="3">
        <v>4300</v>
      </c>
    </row>
    <row r="36" spans="1:8" x14ac:dyDescent="0.2">
      <c r="A36" s="15" t="s">
        <v>43</v>
      </c>
      <c r="B36" s="6">
        <v>8670000</v>
      </c>
      <c r="C36" s="6">
        <v>25003669.780000001</v>
      </c>
      <c r="D36" s="6">
        <f t="shared" si="0"/>
        <v>33673669.780000001</v>
      </c>
      <c r="E36" s="6">
        <v>13892379.4</v>
      </c>
      <c r="F36" s="6">
        <v>13868879.4</v>
      </c>
      <c r="G36" s="6">
        <f t="shared" si="1"/>
        <v>19781290.380000003</v>
      </c>
      <c r="H36" s="3">
        <v>4400</v>
      </c>
    </row>
    <row r="37" spans="1:8" x14ac:dyDescent="0.2">
      <c r="A37" s="15" t="s">
        <v>7</v>
      </c>
      <c r="B37" s="6">
        <v>10697855.439999999</v>
      </c>
      <c r="C37" s="6">
        <v>0</v>
      </c>
      <c r="D37" s="6">
        <f t="shared" si="0"/>
        <v>10697855.439999999</v>
      </c>
      <c r="E37" s="6">
        <v>10505936.66</v>
      </c>
      <c r="F37" s="6">
        <v>10505936.66</v>
      </c>
      <c r="G37" s="6">
        <f t="shared" si="1"/>
        <v>191918.77999999933</v>
      </c>
      <c r="H37" s="3">
        <v>4500</v>
      </c>
    </row>
    <row r="38" spans="1:8" x14ac:dyDescent="0.2">
      <c r="A38" s="15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5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5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5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22896683.989999998</v>
      </c>
      <c r="C42" s="10">
        <f>SUM(C43:C51)</f>
        <v>2100804.4600000004</v>
      </c>
      <c r="D42" s="10">
        <f t="shared" si="0"/>
        <v>24997488.449999999</v>
      </c>
      <c r="E42" s="10">
        <f>SUM(E43:E51)</f>
        <v>11523792.619999999</v>
      </c>
      <c r="F42" s="10">
        <f>SUM(F43:F51)</f>
        <v>11523792.619999999</v>
      </c>
      <c r="G42" s="10">
        <f t="shared" si="1"/>
        <v>13473695.83</v>
      </c>
      <c r="H42" s="5">
        <v>0</v>
      </c>
    </row>
    <row r="43" spans="1:8" x14ac:dyDescent="0.2">
      <c r="A43" s="16" t="s">
        <v>47</v>
      </c>
      <c r="B43" s="6">
        <v>970623.99</v>
      </c>
      <c r="C43" s="6">
        <v>3564954.95</v>
      </c>
      <c r="D43" s="6">
        <f t="shared" si="0"/>
        <v>4535578.9400000004</v>
      </c>
      <c r="E43" s="6">
        <v>3487595.99</v>
      </c>
      <c r="F43" s="6">
        <v>3487595.99</v>
      </c>
      <c r="G43" s="6">
        <f t="shared" si="1"/>
        <v>1047982.9500000002</v>
      </c>
      <c r="H43" s="3">
        <v>5100</v>
      </c>
    </row>
    <row r="44" spans="1:8" x14ac:dyDescent="0.2">
      <c r="A44" s="15" t="s">
        <v>48</v>
      </c>
      <c r="B44" s="6">
        <v>428000</v>
      </c>
      <c r="C44" s="6">
        <v>651236.63</v>
      </c>
      <c r="D44" s="6">
        <f t="shared" si="0"/>
        <v>1079236.6299999999</v>
      </c>
      <c r="E44" s="6">
        <v>1078316.6299999999</v>
      </c>
      <c r="F44" s="6">
        <v>1078316.6299999999</v>
      </c>
      <c r="G44" s="6">
        <f t="shared" si="1"/>
        <v>920</v>
      </c>
      <c r="H44" s="3">
        <v>5200</v>
      </c>
    </row>
    <row r="45" spans="1:8" x14ac:dyDescent="0.2">
      <c r="A45" s="15" t="s">
        <v>49</v>
      </c>
      <c r="B45" s="6">
        <v>125000</v>
      </c>
      <c r="C45" s="6">
        <v>-25245.8</v>
      </c>
      <c r="D45" s="6">
        <f t="shared" si="0"/>
        <v>99754.2</v>
      </c>
      <c r="E45" s="6">
        <v>99754.2</v>
      </c>
      <c r="F45" s="6">
        <v>99754.2</v>
      </c>
      <c r="G45" s="6">
        <f t="shared" si="1"/>
        <v>0</v>
      </c>
      <c r="H45" s="3">
        <v>5300</v>
      </c>
    </row>
    <row r="46" spans="1:8" x14ac:dyDescent="0.2">
      <c r="A46" s="15" t="s">
        <v>50</v>
      </c>
      <c r="B46" s="6">
        <v>17850000</v>
      </c>
      <c r="C46" s="6">
        <v>-673456.96</v>
      </c>
      <c r="D46" s="6">
        <f t="shared" si="0"/>
        <v>17176543.039999999</v>
      </c>
      <c r="E46" s="6">
        <v>4888480.08</v>
      </c>
      <c r="F46" s="6">
        <v>4888480.08</v>
      </c>
      <c r="G46" s="6">
        <f t="shared" si="1"/>
        <v>12288062.959999999</v>
      </c>
      <c r="H46" s="3">
        <v>5400</v>
      </c>
    </row>
    <row r="47" spans="1:8" x14ac:dyDescent="0.2">
      <c r="A47" s="15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5" t="s">
        <v>52</v>
      </c>
      <c r="B48" s="6">
        <v>3452060</v>
      </c>
      <c r="C48" s="6">
        <v>-1633075.04</v>
      </c>
      <c r="D48" s="6">
        <f t="shared" si="0"/>
        <v>1818984.96</v>
      </c>
      <c r="E48" s="6">
        <v>1773984.96</v>
      </c>
      <c r="F48" s="6">
        <v>1773984.96</v>
      </c>
      <c r="G48" s="6">
        <f t="shared" si="1"/>
        <v>45000</v>
      </c>
      <c r="H48" s="3">
        <v>5600</v>
      </c>
    </row>
    <row r="49" spans="1:8" x14ac:dyDescent="0.2">
      <c r="A49" s="15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5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5" t="s">
        <v>55</v>
      </c>
      <c r="B51" s="6">
        <v>71000</v>
      </c>
      <c r="C51" s="6">
        <v>216390.68</v>
      </c>
      <c r="D51" s="6">
        <f t="shared" si="0"/>
        <v>287390.68</v>
      </c>
      <c r="E51" s="6">
        <v>195660.76</v>
      </c>
      <c r="F51" s="6">
        <v>195660.76</v>
      </c>
      <c r="G51" s="6">
        <f t="shared" si="1"/>
        <v>91729.919999999984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225746440.92999998</v>
      </c>
      <c r="D52" s="10">
        <f t="shared" si="0"/>
        <v>225746440.92999998</v>
      </c>
      <c r="E52" s="10">
        <f>SUM(E53:E55)</f>
        <v>99020141.960000008</v>
      </c>
      <c r="F52" s="10">
        <f>SUM(F53:F55)</f>
        <v>99020141.960000008</v>
      </c>
      <c r="G52" s="10">
        <f t="shared" si="1"/>
        <v>126726298.96999997</v>
      </c>
      <c r="H52" s="5">
        <v>0</v>
      </c>
    </row>
    <row r="53" spans="1:8" x14ac:dyDescent="0.2">
      <c r="A53" s="15" t="s">
        <v>56</v>
      </c>
      <c r="B53" s="6">
        <v>0</v>
      </c>
      <c r="C53" s="6">
        <v>216653747.00999999</v>
      </c>
      <c r="D53" s="6">
        <f t="shared" si="0"/>
        <v>216653747.00999999</v>
      </c>
      <c r="E53" s="6">
        <v>94875936.370000005</v>
      </c>
      <c r="F53" s="6">
        <v>94875936.370000005</v>
      </c>
      <c r="G53" s="6">
        <f t="shared" si="1"/>
        <v>121777810.63999999</v>
      </c>
      <c r="H53" s="3">
        <v>6100</v>
      </c>
    </row>
    <row r="54" spans="1:8" x14ac:dyDescent="0.2">
      <c r="A54" s="15" t="s">
        <v>57</v>
      </c>
      <c r="B54" s="6">
        <v>0</v>
      </c>
      <c r="C54" s="6">
        <v>9092693.9199999999</v>
      </c>
      <c r="D54" s="6">
        <f t="shared" si="0"/>
        <v>9092693.9199999999</v>
      </c>
      <c r="E54" s="6">
        <v>4144205.59</v>
      </c>
      <c r="F54" s="6">
        <v>4144205.59</v>
      </c>
      <c r="G54" s="6">
        <f t="shared" si="1"/>
        <v>4948488.33</v>
      </c>
      <c r="H54" s="3">
        <v>6200</v>
      </c>
    </row>
    <row r="55" spans="1:8" x14ac:dyDescent="0.2">
      <c r="A55" s="15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151057024.24000001</v>
      </c>
      <c r="C56" s="10">
        <f>SUM(C57:C63)</f>
        <v>-150878014.24000001</v>
      </c>
      <c r="D56" s="10">
        <f t="shared" si="0"/>
        <v>179010</v>
      </c>
      <c r="E56" s="10">
        <f>SUM(E57:E63)</f>
        <v>0</v>
      </c>
      <c r="F56" s="10">
        <f>SUM(F57:F63)</f>
        <v>0</v>
      </c>
      <c r="G56" s="10">
        <f t="shared" si="1"/>
        <v>179010</v>
      </c>
      <c r="H56" s="5">
        <v>0</v>
      </c>
    </row>
    <row r="57" spans="1:8" x14ac:dyDescent="0.2">
      <c r="A57" s="15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5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5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5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5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5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5" t="s">
        <v>64</v>
      </c>
      <c r="B63" s="6">
        <v>151057024.24000001</v>
      </c>
      <c r="C63" s="6">
        <v>-150878014.24000001</v>
      </c>
      <c r="D63" s="6">
        <f t="shared" si="0"/>
        <v>179010</v>
      </c>
      <c r="E63" s="6">
        <v>0</v>
      </c>
      <c r="F63" s="6">
        <v>0</v>
      </c>
      <c r="G63" s="6">
        <f t="shared" si="1"/>
        <v>179010</v>
      </c>
      <c r="H63" s="3">
        <v>7900</v>
      </c>
    </row>
    <row r="64" spans="1:8" x14ac:dyDescent="0.2">
      <c r="A64" s="4" t="s">
        <v>78</v>
      </c>
      <c r="B64" s="10">
        <f>SUM(B65:B67)</f>
        <v>18000</v>
      </c>
      <c r="C64" s="10">
        <f>SUM(C65:C67)</f>
        <v>2617000</v>
      </c>
      <c r="D64" s="10">
        <f t="shared" si="0"/>
        <v>2635000</v>
      </c>
      <c r="E64" s="10">
        <f>SUM(E65:E67)</f>
        <v>2635000</v>
      </c>
      <c r="F64" s="10">
        <f>SUM(F65:F67)</f>
        <v>2285000</v>
      </c>
      <c r="G64" s="10">
        <f t="shared" si="1"/>
        <v>0</v>
      </c>
      <c r="H64" s="5">
        <v>0</v>
      </c>
    </row>
    <row r="65" spans="1:8" x14ac:dyDescent="0.2">
      <c r="A65" s="15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5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5" t="s">
        <v>6</v>
      </c>
      <c r="B67" s="6">
        <v>18000</v>
      </c>
      <c r="C67" s="6">
        <v>2617000</v>
      </c>
      <c r="D67" s="6">
        <f t="shared" si="0"/>
        <v>2635000</v>
      </c>
      <c r="E67" s="6">
        <v>2635000</v>
      </c>
      <c r="F67" s="6">
        <v>2285000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5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5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5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5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5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5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7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4" t="s">
        <v>79</v>
      </c>
      <c r="B76" s="8">
        <f t="shared" ref="B76:G76" si="4">SUM(B4+B12+B22+B32+B42+B52+B56+B64+B68)</f>
        <v>470497481.00000006</v>
      </c>
      <c r="C76" s="8">
        <f t="shared" si="4"/>
        <v>140754550.73999995</v>
      </c>
      <c r="D76" s="8">
        <f t="shared" si="4"/>
        <v>611252031.74000001</v>
      </c>
      <c r="E76" s="8">
        <f t="shared" si="4"/>
        <v>420899674.06000006</v>
      </c>
      <c r="F76" s="8">
        <f t="shared" si="4"/>
        <v>416409616.73000002</v>
      </c>
      <c r="G76" s="8">
        <f t="shared" si="4"/>
        <v>190352357.67999995</v>
      </c>
    </row>
    <row r="78" spans="1:8" x14ac:dyDescent="0.2">
      <c r="A78" s="1" t="s">
        <v>73</v>
      </c>
    </row>
    <row r="83" spans="1:6" x14ac:dyDescent="0.2">
      <c r="A83" s="11"/>
      <c r="B83" s="11"/>
      <c r="C83" s="11"/>
      <c r="D83" s="11"/>
      <c r="E83" s="11"/>
    </row>
    <row r="88" spans="1:6" x14ac:dyDescent="0.2">
      <c r="A88" s="11"/>
      <c r="B88" s="11"/>
      <c r="C88" s="11"/>
      <c r="D88" s="11"/>
      <c r="E88" s="11"/>
    </row>
    <row r="94" spans="1:6" x14ac:dyDescent="0.2">
      <c r="A94" s="23"/>
      <c r="B94" s="23"/>
      <c r="C94" s="23"/>
      <c r="D94" s="23"/>
      <c r="E94" s="23"/>
    </row>
    <row r="95" spans="1:6" x14ac:dyDescent="0.2">
      <c r="A95" s="24"/>
      <c r="B95" s="24"/>
      <c r="C95" s="24"/>
      <c r="D95" s="24"/>
      <c r="E95" s="24"/>
      <c r="F95" s="24"/>
    </row>
  </sheetData>
  <sheetProtection formatCells="0" formatColumns="0" formatRows="0" autoFilter="0"/>
  <mergeCells count="5">
    <mergeCell ref="A1:G1"/>
    <mergeCell ref="G2:G3"/>
    <mergeCell ref="B2:F2"/>
    <mergeCell ref="A94:E94"/>
    <mergeCell ref="A95:F9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portrait" r:id="rId1"/>
  <ignoredErrors>
    <ignoredError sqref="B4:C76 E4:G76" unlockedFormula="1"/>
    <ignoredError sqref="D4:D7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2026-02-20T16:32:25Z</cp:lastPrinted>
  <dcterms:created xsi:type="dcterms:W3CDTF">2014-02-10T03:37:14Z</dcterms:created>
  <dcterms:modified xsi:type="dcterms:W3CDTF">2026-03-05T00:41:31Z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